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ltenform/Box Sync/"/>
    </mc:Choice>
  </mc:AlternateContent>
  <xr:revisionPtr revIDLastSave="0" documentId="13_ncr:1_{7158EDFE-6B7D-7542-B81D-A4900B1A67BC}" xr6:coauthVersionLast="36" xr6:coauthVersionMax="36" xr10:uidLastSave="{00000000-0000-0000-0000-000000000000}"/>
  <bookViews>
    <workbookView xWindow="6380" yWindow="3360" windowWidth="31640" windowHeight="15940" activeTab="1" xr2:uid="{B20E8EA9-8070-294E-BA2F-F77232EE72C7}"/>
  </bookViews>
  <sheets>
    <sheet name="Model Results + Rates" sheetId="1" r:id="rId1"/>
    <sheet name="Plots" sheetId="2" r:id="rId2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91" i="1" l="1"/>
  <c r="O90" i="1"/>
  <c r="O89" i="1"/>
  <c r="O88" i="1"/>
  <c r="O87" i="1"/>
  <c r="O86" i="1"/>
  <c r="O85" i="1"/>
  <c r="O78" i="1"/>
  <c r="O77" i="1"/>
  <c r="O76" i="1"/>
  <c r="O75" i="1"/>
  <c r="O74" i="1"/>
  <c r="O73" i="1"/>
  <c r="O72" i="1"/>
  <c r="M91" i="1"/>
  <c r="M90" i="1"/>
  <c r="M89" i="1"/>
  <c r="M88" i="1"/>
  <c r="M87" i="1"/>
  <c r="M86" i="1"/>
  <c r="M85" i="1"/>
  <c r="H91" i="1"/>
  <c r="H90" i="1"/>
  <c r="H89" i="1"/>
  <c r="H88" i="1"/>
  <c r="H87" i="1"/>
  <c r="H86" i="1"/>
  <c r="H85" i="1"/>
  <c r="M78" i="1"/>
  <c r="M77" i="1"/>
  <c r="M76" i="1"/>
  <c r="M75" i="1"/>
  <c r="M74" i="1"/>
  <c r="M73" i="1"/>
  <c r="M72" i="1"/>
  <c r="H78" i="1"/>
  <c r="H77" i="1"/>
  <c r="H76" i="1"/>
  <c r="H75" i="1"/>
  <c r="H74" i="1"/>
  <c r="H73" i="1"/>
  <c r="H72" i="1"/>
  <c r="V23" i="1"/>
  <c r="X23" i="1" s="1"/>
  <c r="P23" i="1"/>
  <c r="V22" i="1"/>
  <c r="P22" i="1"/>
  <c r="V21" i="1"/>
  <c r="P21" i="1"/>
  <c r="V20" i="1"/>
  <c r="P20" i="1"/>
  <c r="V11" i="1"/>
  <c r="P11" i="1"/>
  <c r="V10" i="1"/>
  <c r="P10" i="1"/>
  <c r="V9" i="1"/>
  <c r="X9" i="1" s="1"/>
  <c r="P9" i="1"/>
  <c r="V8" i="1"/>
  <c r="X8" i="1" s="1"/>
  <c r="P8" i="1"/>
  <c r="X10" i="1" l="1"/>
  <c r="X11" i="1"/>
  <c r="X22" i="1"/>
  <c r="X20" i="1"/>
  <c r="X21" i="1"/>
</calcChain>
</file>

<file path=xl/sharedStrings.xml><?xml version="1.0" encoding="utf-8"?>
<sst xmlns="http://schemas.openxmlformats.org/spreadsheetml/2006/main" count="366" uniqueCount="172">
  <si>
    <t>Lived</t>
  </si>
  <si>
    <t>Predictors</t>
  </si>
  <si>
    <t>Odds Ratios</t>
  </si>
  <si>
    <t>CI</t>
  </si>
  <si>
    <t>p</t>
  </si>
  <si>
    <t>&lt;0.001</t>
  </si>
  <si>
    <t>Naloxone.Administered [Y]</t>
  </si>
  <si>
    <t>0.48 – 2.57</t>
  </si>
  <si>
    <t>HEROIN [1]</t>
  </si>
  <si>
    <t>0.42 – 0.66</t>
  </si>
  <si>
    <t>FENTANYL [1]</t>
  </si>
  <si>
    <t>0.07 – 0.17</t>
  </si>
  <si>
    <t>Age2 [20 - 24]</t>
  </si>
  <si>
    <t>0.34 – 1.21</t>
  </si>
  <si>
    <t>Age2 [25 - 29]</t>
  </si>
  <si>
    <t>0.32 – 1.08</t>
  </si>
  <si>
    <t>Age2 [30 - 39]</t>
  </si>
  <si>
    <t>0.24 – 0.78</t>
  </si>
  <si>
    <t>Age2 [40 - 49]</t>
  </si>
  <si>
    <t>0.16 – 0.53</t>
  </si>
  <si>
    <t>Age2 [50 - 59]</t>
  </si>
  <si>
    <t>0.12 – 0.42</t>
  </si>
  <si>
    <t>Age2 [60 - 69]</t>
  </si>
  <si>
    <t>0.08 – 0.36</t>
  </si>
  <si>
    <t>Race2 [Other or Unknown]</t>
  </si>
  <si>
    <t>0.73 – 1.39</t>
  </si>
  <si>
    <t>Race2 [Black]</t>
  </si>
  <si>
    <t>0.97 – 1.56</t>
  </si>
  <si>
    <t>UNKNOWN</t>
  </si>
  <si>
    <t>0.48 – 0.77</t>
  </si>
  <si>
    <t>HEROIN [1] * FENTANYL [1]</t>
  </si>
  <si>
    <t>1.42 – 4.22</t>
  </si>
  <si>
    <t>* HEROIN [1]</t>
  </si>
  <si>
    <t>1.94 – 3.58</t>
  </si>
  <si>
    <t>* FENTANYL [1]</t>
  </si>
  <si>
    <t>3.45 – 16.34</t>
  </si>
  <si>
    <t>* Age2 [20 - 24]</t>
  </si>
  <si>
    <t>0.72 – 4.15</t>
  </si>
  <si>
    <t>* Age2 [25 - 29]</t>
  </si>
  <si>
    <t>0.72 – 3.97</t>
  </si>
  <si>
    <t>* Age2 [30 - 39]</t>
  </si>
  <si>
    <t>0.94 – 4.96</t>
  </si>
  <si>
    <t>* Age2 [40 - 49]</t>
  </si>
  <si>
    <t>0.98 – 5.47</t>
  </si>
  <si>
    <t>* Age2 [50 - 59]</t>
  </si>
  <si>
    <t>1.62 – 9.71</t>
  </si>
  <si>
    <t>* Age2 [60 - 69]</t>
  </si>
  <si>
    <t>2.20 – 18.30</t>
  </si>
  <si>
    <t>(Naloxone.Administered</t>
  </si>
  <si>
    <t>[Y] * HEROIN [1]) *</t>
  </si>
  <si>
    <t>0.11 – 0.59</t>
  </si>
  <si>
    <t>Random Effects</t>
  </si>
  <si>
    <r>
      <t>σ</t>
    </r>
    <r>
      <rPr>
        <vertAlign val="superscript"/>
        <sz val="12"/>
        <color theme="1"/>
        <rFont val="-webkit-standard"/>
      </rPr>
      <t>2</t>
    </r>
  </si>
  <si>
    <r>
      <t>τ</t>
    </r>
    <r>
      <rPr>
        <vertAlign val="subscript"/>
        <sz val="12"/>
        <color theme="1"/>
        <rFont val="-webkit-standard"/>
      </rPr>
      <t>00</t>
    </r>
    <r>
      <rPr>
        <sz val="12"/>
        <color theme="1"/>
        <rFont val="-webkit-standard"/>
      </rPr>
      <t> </t>
    </r>
    <r>
      <rPr>
        <vertAlign val="subscript"/>
        <sz val="12"/>
        <color theme="1"/>
        <rFont val="-webkit-standard"/>
      </rPr>
      <t>Incident.County.FIPS.Code</t>
    </r>
  </si>
  <si>
    <r>
      <t>τ</t>
    </r>
    <r>
      <rPr>
        <vertAlign val="subscript"/>
        <sz val="12"/>
        <color theme="1"/>
        <rFont val="-webkit-standard"/>
      </rPr>
      <t>11</t>
    </r>
    <r>
      <rPr>
        <sz val="12"/>
        <color theme="1"/>
        <rFont val="-webkit-standard"/>
      </rPr>
      <t> </t>
    </r>
    <r>
      <rPr>
        <vertAlign val="subscript"/>
        <sz val="12"/>
        <color theme="1"/>
        <rFont val="-webkit-standard"/>
      </rPr>
      <t>Incident.County.FIPS.Code.Naloxone.AdministeredY</t>
    </r>
  </si>
  <si>
    <r>
      <t>ρ</t>
    </r>
    <r>
      <rPr>
        <vertAlign val="subscript"/>
        <sz val="12"/>
        <color theme="1"/>
        <rFont val="-webkit-standard"/>
      </rPr>
      <t>01</t>
    </r>
    <r>
      <rPr>
        <sz val="12"/>
        <color theme="1"/>
        <rFont val="-webkit-standard"/>
      </rPr>
      <t> </t>
    </r>
    <r>
      <rPr>
        <vertAlign val="subscript"/>
        <sz val="12"/>
        <color theme="1"/>
        <rFont val="-webkit-standard"/>
      </rPr>
      <t>Incident.County.FIPS.Code</t>
    </r>
  </si>
  <si>
    <t>ICC</t>
  </si>
  <si>
    <r>
      <t>N </t>
    </r>
    <r>
      <rPr>
        <vertAlign val="subscript"/>
        <sz val="12"/>
        <color theme="1"/>
        <rFont val="-webkit-standard"/>
      </rPr>
      <t>Incident.County.FIPS.Code</t>
    </r>
  </si>
  <si>
    <t>Observations</t>
  </si>
  <si>
    <r>
      <t>Marginal R</t>
    </r>
    <r>
      <rPr>
        <vertAlign val="superscript"/>
        <sz val="12"/>
        <color theme="1"/>
        <rFont val="-webkit-standard"/>
      </rPr>
      <t>2</t>
    </r>
    <r>
      <rPr>
        <sz val="12"/>
        <color theme="1"/>
        <rFont val="-webkit-standard"/>
      </rPr>
      <t> / Conditional R</t>
    </r>
    <r>
      <rPr>
        <vertAlign val="superscript"/>
        <sz val="12"/>
        <color theme="1"/>
        <rFont val="-webkit-standard"/>
      </rPr>
      <t>2</t>
    </r>
  </si>
  <si>
    <t>0.210 / 0.283</t>
  </si>
  <si>
    <t>Died</t>
  </si>
  <si>
    <t>0.35 – 2.70</t>
  </si>
  <si>
    <t>1.71 – 2.79</t>
  </si>
  <si>
    <t>6.70 – 17.97</t>
  </si>
  <si>
    <t>1.06 – 4.62</t>
  </si>
  <si>
    <t>1.13 – 4.79</t>
  </si>
  <si>
    <t>1.58 – 6.55</t>
  </si>
  <si>
    <t>2.43 – 10.30</t>
  </si>
  <si>
    <t>2.93 – 12.93</t>
  </si>
  <si>
    <t>3.67 – 19.17</t>
  </si>
  <si>
    <t>0.40 – 0.90</t>
  </si>
  <si>
    <t>0.53 – 0.93</t>
  </si>
  <si>
    <t>1.15 – 1.97</t>
  </si>
  <si>
    <t>0.20 – 0.60</t>
  </si>
  <si>
    <t>0.27 – 0.57</t>
  </si>
  <si>
    <t>0.08 – 0.44</t>
  </si>
  <si>
    <t>0.07 – 0.63</t>
  </si>
  <si>
    <t>0.11 – 0.83</t>
  </si>
  <si>
    <t>0.10 – 0.75</t>
  </si>
  <si>
    <t>0.08 – 0.63</t>
  </si>
  <si>
    <t>0.04 – 0.38</t>
  </si>
  <si>
    <t>0.02 – 0.28</t>
  </si>
  <si>
    <t>1.37 – 8.99</t>
  </si>
  <si>
    <t>0.303 / 0.343</t>
  </si>
  <si>
    <t>Without Naxalone</t>
  </si>
  <si>
    <t>With Naxalone</t>
  </si>
  <si>
    <t>HEROIN</t>
  </si>
  <si>
    <t>FENTANYL</t>
  </si>
  <si>
    <t>n</t>
  </si>
  <si>
    <t>died</t>
  </si>
  <si>
    <t>rate</t>
  </si>
  <si>
    <t>Marginal effects from Model</t>
  </si>
  <si>
    <t># Predicted probabilities of Died</t>
  </si>
  <si>
    <t># x = Naloxone.Administered</t>
  </si>
  <si>
    <t>#   HEROIN = 0</t>
  </si>
  <si>
    <t># FENTANYL = 0</t>
  </si>
  <si>
    <t>x | Predicted |   SE |       95% CI</t>
  </si>
  <si>
    <t>-----------------------------------</t>
  </si>
  <si>
    <t>N |      0.22 | 0.13 | [0.18, 0.26]</t>
  </si>
  <si>
    <t>Y |      0.06 | 0.16 | [0.05, 0.08]</t>
  </si>
  <si>
    <t>#   HEROIN = 1</t>
  </si>
  <si>
    <t>N |      0.38 | 0.10 | [0.33, 0.42]</t>
  </si>
  <si>
    <t>Y |      0.05 | 0.11 | [0.04, 0.07]</t>
  </si>
  <si>
    <t># FENTANYL = 1</t>
  </si>
  <si>
    <t>N |      0.75 | 0.24 | [0.66, 0.83]</t>
  </si>
  <si>
    <t>Y |      0.12 | 0.35 | [0.06, 0.21]</t>
  </si>
  <si>
    <t>N |      0.70 | 0.14 | [0.64, 0.75]</t>
  </si>
  <si>
    <t>Y |      0.12 | 0.15 | [0.09, 0.16]</t>
  </si>
  <si>
    <t>Standard errors are on link-scale (untransformed).</t>
  </si>
  <si>
    <t># Predicted probabilities of Lived</t>
  </si>
  <si>
    <t>N |      0.72 | 0.13 | [0.66, 0.76]</t>
  </si>
  <si>
    <t>Y |      0.86 | 0.14 | [0.82, 0.89]</t>
  </si>
  <si>
    <t>N |      0.57 | 0.11 | [0.52, 0.62]</t>
  </si>
  <si>
    <t>Y |      0.89 | 0.11 | [0.87, 0.91]</t>
  </si>
  <si>
    <t>N |      0.21 | 0.25 | [0.14, 0.30]</t>
  </si>
  <si>
    <t>Y |      0.83 | 0.31 | [0.72, 0.90]</t>
  </si>
  <si>
    <t>N |      0.26 | 0.14 | [0.21, 0.32]</t>
  </si>
  <si>
    <t>Y |      0.80 | 0.14 | [0.76, 0.84]</t>
  </si>
  <si>
    <t>Age2</t>
  </si>
  <si>
    <t>20 - 24</t>
  </si>
  <si>
    <t>25 - 29</t>
  </si>
  <si>
    <t>30 - 39</t>
  </si>
  <si>
    <t>40 - 49</t>
  </si>
  <si>
    <t>50 - 59</t>
  </si>
  <si>
    <t>%Died</t>
  </si>
  <si>
    <t>%Lived</t>
  </si>
  <si>
    <t>19 or under</t>
  </si>
  <si>
    <t>60 or over</t>
  </si>
  <si>
    <t xml:space="preserve"> Predicted probabilities of Died</t>
  </si>
  <si>
    <t># Age2 = 15 - 19</t>
  </si>
  <si>
    <t>N |      0.17 | 0.36 | [0.09, 0.29]</t>
  </si>
  <si>
    <t>Y |      0.08 | 0.36 | [0.04, 0.15]</t>
  </si>
  <si>
    <t># Age2 = 20 - 24</t>
  </si>
  <si>
    <t>N |      0.31 | 0.15 | [0.25, 0.37]</t>
  </si>
  <si>
    <t>Y |      0.04 | 0.20 | [0.03, 0.06]</t>
  </si>
  <si>
    <t># Age2 = 25 - 29</t>
  </si>
  <si>
    <t>N |      0.32 | 0.12 | [0.27, 0.37]</t>
  </si>
  <si>
    <t>Y |      0.06 | 0.14 | [0.04, 0.07]</t>
  </si>
  <si>
    <t># Age2 = 30 - 39</t>
  </si>
  <si>
    <t>N |      0.39 | 0.11 | [0.34, 0.44]</t>
  </si>
  <si>
    <t>Y |      0.07 | 0.12 | [0.06, 0.09]</t>
  </si>
  <si>
    <t># Age2 = 40 - 49</t>
  </si>
  <si>
    <t>N |      0.50 | 0.13 | [0.43, 0.56]</t>
  </si>
  <si>
    <t>Y |      0.09 | 0.15 | [0.07, 0.12]</t>
  </si>
  <si>
    <t># Age2 = 50 - 59</t>
  </si>
  <si>
    <t>N |      0.55 | 0.16 | [0.47, 0.62]</t>
  </si>
  <si>
    <t>Y |      0.06 | 0.21 | [0.04, 0.09]</t>
  </si>
  <si>
    <t># Age2 = 60 - 69</t>
  </si>
  <si>
    <t>N |      0.62 | 0.25 | [0.51, 0.73]</t>
  </si>
  <si>
    <t>Y |      0.05 | 0.40 | [0.02, 0.11]</t>
  </si>
  <si>
    <t>N |      0.74 | 0.31 | [0.61, 0.84]</t>
  </si>
  <si>
    <t>Y |      0.88 | 0.30 | [0.81, 0.93]</t>
  </si>
  <si>
    <t>N |      0.65 | 0.15 | [0.57, 0.71]</t>
  </si>
  <si>
    <t>Y |      0.89 | 0.15 | [0.86, 0.92]</t>
  </si>
  <si>
    <t>N |      0.63 | 0.13 | [0.56, 0.68]</t>
  </si>
  <si>
    <t>Y |      0.88 | 0.12 | [0.86, 0.91]</t>
  </si>
  <si>
    <t>N |      0.55 | 0.12 | [0.49, 0.61]</t>
  </si>
  <si>
    <t>Y |      0.87 | 0.11 | [0.85, 0.90]</t>
  </si>
  <si>
    <t>N |      0.45 | 0.14 | [0.38, 0.52]</t>
  </si>
  <si>
    <t>Y |      0.83 | 0.13 | [0.79, 0.87]</t>
  </si>
  <si>
    <t>N |      0.39 | 0.16 | [0.32, 0.47]</t>
  </si>
  <si>
    <t>Y |      0.87 | 0.17 | [0.83, 0.90]</t>
  </si>
  <si>
    <t>N |      0.33 | 0.25 | [0.23, 0.45]</t>
  </si>
  <si>
    <t>Y |      0.89 | 0.28 | [0.83, 0.94]</t>
  </si>
  <si>
    <t>Consolidated bottom 3 and top 3 age brackets</t>
  </si>
  <si>
    <t>Marginal Probabilities</t>
  </si>
  <si>
    <t>Look at county fips code 001,  039, 081, 089, 123 to see why random slope and intercept don't cancel out?</t>
  </si>
  <si>
    <t>AGE RECODED TO COLLAPSE MOST EXTREME 3 CATEGORIES AT EITHER END -- AGE VS 19-down in ODDS RATIOS</t>
  </si>
  <si>
    <t>RACE vs White</t>
  </si>
  <si>
    <t>LOW ICC suggests that variation among counties has little effect</t>
  </si>
  <si>
    <t>Odds Ratio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</si>
</sst>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1"/>
      <name val="-webkit-standard"/>
    </font>
    <font>
      <i/>
      <sz val="12"/>
      <color theme="1"/>
      <name val="-webkit-standard"/>
    </font>
    <font>
      <sz val="12"/>
      <color theme="1"/>
      <name val="-webkit-standard"/>
    </font>
    <font>
      <vertAlign val="superscript"/>
      <sz val="12"/>
      <color theme="1"/>
      <name val="-webkit-standard"/>
    </font>
    <font>
      <vertAlign val="subscript"/>
      <sz val="12"/>
      <color theme="1"/>
      <name val="-webkit-standard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4" fillId="0" borderId="0" xfId="0" applyFont="1"/>
    <xf numFmtId="0" fontId="2" fillId="0" borderId="0" xfId="0" applyFont="1"/>
    <xf numFmtId="2" fontId="0" fillId="0" borderId="0" xfId="0" applyNumberFormat="1"/>
    <xf numFmtId="2" fontId="2" fillId="0" borderId="0" xfId="0" applyNumberFormat="1" applyFont="1"/>
    <xf numFmtId="2" fontId="3" fillId="0" borderId="0" xfId="0" applyNumberFormat="1" applyFont="1"/>
    <xf numFmtId="2" fontId="4" fillId="0" borderId="0" xfId="0" applyNumberFormat="1" applyFont="1"/>
    <xf numFmtId="2" fontId="4" fillId="0" borderId="0" xfId="0" applyNumberFormat="1" applyFont="1"/>
    <xf numFmtId="0" fontId="0" fillId="0" borderId="0" xfId="0" applyFont="1"/>
    <xf numFmtId="10" fontId="0" fillId="0" borderId="0" xfId="0" applyNumberFormat="1" applyFont="1"/>
    <xf numFmtId="0" fontId="1" fillId="0" borderId="0" xfId="0" applyFont="1"/>
    <xf numFmtId="0" fontId="1" fillId="2" borderId="0" xfId="0" applyFont="1" applyFill="1"/>
    <xf numFmtId="0" fontId="0" fillId="2" borderId="0" xfId="0" applyFill="1"/>
    <xf numFmtId="1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444500</xdr:colOff>
      <xdr:row>27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842CF6C-D2D5-3E47-839A-10544C37F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8699500" cy="53467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23</xdr:col>
      <xdr:colOff>444500</xdr:colOff>
      <xdr:row>27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C4C9CF-E3A0-7643-B66C-407390A52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31500" y="203200"/>
          <a:ext cx="8699500" cy="5346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12</xdr:col>
      <xdr:colOff>444500</xdr:colOff>
      <xdr:row>72</xdr:row>
      <xdr:rowOff>165100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232CAD-9939-1441-82A4-CD97AC6A1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" y="6096000"/>
          <a:ext cx="8699500" cy="8699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30</xdr:row>
      <xdr:rowOff>127000</xdr:rowOff>
    </xdr:from>
    <xdr:to>
      <xdr:col>24</xdr:col>
      <xdr:colOff>444500</xdr:colOff>
      <xdr:row>73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B0C4DB-241A-8B42-9146-7B743F967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57000" y="6223000"/>
          <a:ext cx="8699500" cy="8699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CCAE87-6203-B742-B32F-AF3E656637D2}">
  <dimension ref="A2:X121"/>
  <sheetViews>
    <sheetView topLeftCell="E88" workbookViewId="0">
      <selection activeCell="J114" sqref="J114"/>
    </sheetView>
  </sheetViews>
  <sheetFormatPr baseColWidth="10" defaultRowHeight="16"/>
  <cols>
    <col min="1" max="1" width="33.5" bestFit="1" customWidth="1"/>
    <col min="2" max="2" width="10.83203125" style="6"/>
    <col min="6" max="6" width="33.5" customWidth="1"/>
    <col min="7" max="7" width="10.83203125" style="6"/>
    <col min="9" max="9" width="6.83203125" bestFit="1" customWidth="1"/>
  </cols>
  <sheetData>
    <row r="2" spans="1:24">
      <c r="A2" s="13" t="s">
        <v>168</v>
      </c>
    </row>
    <row r="3" spans="1:24">
      <c r="A3" s="13" t="s">
        <v>169</v>
      </c>
    </row>
    <row r="4" spans="1:24">
      <c r="A4" s="1"/>
      <c r="B4" s="7" t="s">
        <v>61</v>
      </c>
      <c r="F4" s="1"/>
      <c r="G4" s="7" t="s">
        <v>0</v>
      </c>
    </row>
    <row r="5" spans="1:24">
      <c r="A5" s="2" t="s">
        <v>1</v>
      </c>
      <c r="B5" s="8" t="s">
        <v>2</v>
      </c>
      <c r="C5" s="2" t="s">
        <v>3</v>
      </c>
      <c r="D5" s="2" t="s">
        <v>4</v>
      </c>
      <c r="F5" s="2" t="s">
        <v>1</v>
      </c>
      <c r="G5" s="8" t="s">
        <v>2</v>
      </c>
      <c r="H5" s="2" t="s">
        <v>3</v>
      </c>
      <c r="I5" s="2" t="s">
        <v>4</v>
      </c>
      <c r="L5" s="11"/>
      <c r="M5" s="11"/>
      <c r="N5" s="11"/>
      <c r="O5" s="11" t="s">
        <v>85</v>
      </c>
      <c r="P5" s="11"/>
      <c r="Q5" s="11"/>
      <c r="T5" t="s">
        <v>86</v>
      </c>
    </row>
    <row r="6" spans="1:24">
      <c r="A6" s="3" t="s">
        <v>6</v>
      </c>
      <c r="B6" s="9">
        <v>0.98</v>
      </c>
      <c r="C6" s="3" t="s">
        <v>62</v>
      </c>
      <c r="D6" s="3">
        <v>0.96399999999999997</v>
      </c>
      <c r="F6" s="3" t="s">
        <v>6</v>
      </c>
      <c r="G6" s="9">
        <v>1.1100000000000001</v>
      </c>
      <c r="H6" s="3" t="s">
        <v>7</v>
      </c>
      <c r="I6" s="3">
        <v>0.80500000000000005</v>
      </c>
      <c r="L6" s="11"/>
      <c r="M6" s="11"/>
      <c r="N6" s="11"/>
      <c r="O6" s="11"/>
      <c r="P6" s="11"/>
      <c r="Q6" s="11"/>
    </row>
    <row r="7" spans="1:24">
      <c r="A7" s="3" t="s">
        <v>8</v>
      </c>
      <c r="B7" s="9">
        <v>2.19</v>
      </c>
      <c r="C7" s="3" t="s">
        <v>63</v>
      </c>
      <c r="D7" s="1" t="s">
        <v>5</v>
      </c>
      <c r="F7" s="3" t="s">
        <v>8</v>
      </c>
      <c r="G7" s="9">
        <v>0.53</v>
      </c>
      <c r="H7" s="3" t="s">
        <v>9</v>
      </c>
      <c r="I7" s="1" t="s">
        <v>5</v>
      </c>
      <c r="L7" s="11" t="s">
        <v>87</v>
      </c>
      <c r="M7" s="11" t="s">
        <v>88</v>
      </c>
      <c r="N7" s="11" t="s">
        <v>89</v>
      </c>
      <c r="O7" s="11" t="s">
        <v>90</v>
      </c>
      <c r="P7" s="11" t="s">
        <v>91</v>
      </c>
      <c r="Q7" s="11"/>
      <c r="R7" s="11" t="s">
        <v>87</v>
      </c>
      <c r="S7" s="11" t="s">
        <v>88</v>
      </c>
      <c r="T7" s="11" t="s">
        <v>89</v>
      </c>
      <c r="U7" s="11" t="s">
        <v>61</v>
      </c>
      <c r="V7" s="11" t="s">
        <v>91</v>
      </c>
      <c r="X7" t="s">
        <v>171</v>
      </c>
    </row>
    <row r="8" spans="1:24">
      <c r="A8" s="3" t="s">
        <v>10</v>
      </c>
      <c r="B8" s="9">
        <v>10.97</v>
      </c>
      <c r="C8" s="3" t="s">
        <v>64</v>
      </c>
      <c r="D8" s="1" t="s">
        <v>5</v>
      </c>
      <c r="F8" s="3" t="s">
        <v>10</v>
      </c>
      <c r="G8" s="9">
        <v>0.11</v>
      </c>
      <c r="H8" s="3" t="s">
        <v>11</v>
      </c>
      <c r="I8" s="1" t="s">
        <v>5</v>
      </c>
      <c r="L8" s="11">
        <v>0</v>
      </c>
      <c r="M8" s="11">
        <v>0</v>
      </c>
      <c r="N8" s="11">
        <v>764</v>
      </c>
      <c r="O8" s="11">
        <v>153</v>
      </c>
      <c r="P8" s="12">
        <f>O8/N8</f>
        <v>0.20026178010471204</v>
      </c>
      <c r="Q8" s="11"/>
      <c r="R8" s="11">
        <v>0</v>
      </c>
      <c r="S8" s="11">
        <v>0</v>
      </c>
      <c r="T8" s="11">
        <v>1337</v>
      </c>
      <c r="U8" s="11">
        <v>94</v>
      </c>
      <c r="V8" s="12">
        <f>U8/T8</f>
        <v>7.0306656694091252E-2</v>
      </c>
      <c r="X8">
        <f>V8/(1-V8)*(1-P8)/P8</f>
        <v>0.30199969502416146</v>
      </c>
    </row>
    <row r="9" spans="1:24">
      <c r="A9" s="3" t="s">
        <v>12</v>
      </c>
      <c r="B9" s="9">
        <v>2.21</v>
      </c>
      <c r="C9" s="3" t="s">
        <v>65</v>
      </c>
      <c r="D9" s="1">
        <v>3.5000000000000003E-2</v>
      </c>
      <c r="F9" s="3" t="s">
        <v>12</v>
      </c>
      <c r="G9" s="9">
        <v>0.64</v>
      </c>
      <c r="H9" s="3" t="s">
        <v>13</v>
      </c>
      <c r="I9" s="3">
        <v>0.16800000000000001</v>
      </c>
      <c r="L9" s="11">
        <v>1</v>
      </c>
      <c r="M9" s="11">
        <v>0</v>
      </c>
      <c r="N9" s="11">
        <v>1565</v>
      </c>
      <c r="O9" s="11">
        <v>526</v>
      </c>
      <c r="P9" s="12">
        <f>O9/N9</f>
        <v>0.33610223642172526</v>
      </c>
      <c r="Q9" s="11"/>
      <c r="R9" s="11">
        <v>1</v>
      </c>
      <c r="S9" s="11">
        <v>0</v>
      </c>
      <c r="T9" s="11">
        <v>3502</v>
      </c>
      <c r="U9" s="11">
        <v>184</v>
      </c>
      <c r="V9" s="12">
        <f>U9/T9</f>
        <v>5.2541404911479156E-2</v>
      </c>
      <c r="X9">
        <f t="shared" ref="X9:X11" si="0">V9/(1-V9)*(1-P9)/P9</f>
        <v>0.1095396237139511</v>
      </c>
    </row>
    <row r="10" spans="1:24">
      <c r="A10" s="3" t="s">
        <v>14</v>
      </c>
      <c r="B10" s="9">
        <v>2.33</v>
      </c>
      <c r="C10" s="3" t="s">
        <v>66</v>
      </c>
      <c r="D10" s="1">
        <v>2.1000000000000001E-2</v>
      </c>
      <c r="F10" s="3" t="s">
        <v>14</v>
      </c>
      <c r="G10" s="9">
        <v>0.59</v>
      </c>
      <c r="H10" s="3" t="s">
        <v>15</v>
      </c>
      <c r="I10" s="3">
        <v>8.8999999999999996E-2</v>
      </c>
      <c r="L10" s="11">
        <v>0</v>
      </c>
      <c r="M10" s="11">
        <v>1</v>
      </c>
      <c r="N10" s="11">
        <v>105</v>
      </c>
      <c r="O10" s="11">
        <v>74</v>
      </c>
      <c r="P10" s="12">
        <f t="shared" ref="P10:P11" si="1">O10/N10</f>
        <v>0.70476190476190481</v>
      </c>
      <c r="Q10" s="11"/>
      <c r="R10" s="11">
        <v>0</v>
      </c>
      <c r="S10" s="11">
        <v>1</v>
      </c>
      <c r="T10" s="11">
        <v>85</v>
      </c>
      <c r="U10" s="11">
        <v>10</v>
      </c>
      <c r="V10" s="12">
        <f>U10/T10</f>
        <v>0.11764705882352941</v>
      </c>
      <c r="X10">
        <f t="shared" si="0"/>
        <v>5.5855855855855847E-2</v>
      </c>
    </row>
    <row r="11" spans="1:24">
      <c r="A11" s="3" t="s">
        <v>16</v>
      </c>
      <c r="B11" s="9">
        <v>3.22</v>
      </c>
      <c r="C11" s="3" t="s">
        <v>67</v>
      </c>
      <c r="D11" s="1">
        <v>1E-3</v>
      </c>
      <c r="F11" s="3" t="s">
        <v>16</v>
      </c>
      <c r="G11" s="9">
        <v>0.43</v>
      </c>
      <c r="H11" s="3" t="s">
        <v>17</v>
      </c>
      <c r="I11" s="1">
        <v>6.0000000000000001E-3</v>
      </c>
      <c r="L11" s="11">
        <v>1</v>
      </c>
      <c r="M11" s="11">
        <v>1</v>
      </c>
      <c r="N11" s="11">
        <v>430</v>
      </c>
      <c r="O11" s="11">
        <v>285</v>
      </c>
      <c r="P11" s="12">
        <f t="shared" si="1"/>
        <v>0.66279069767441856</v>
      </c>
      <c r="Q11" s="11"/>
      <c r="R11" s="11">
        <v>1</v>
      </c>
      <c r="S11" s="11">
        <v>1</v>
      </c>
      <c r="T11" s="11">
        <v>737</v>
      </c>
      <c r="U11" s="11">
        <v>79</v>
      </c>
      <c r="V11" s="12">
        <f>U11/T11</f>
        <v>0.10719131614654002</v>
      </c>
      <c r="X11">
        <f t="shared" si="0"/>
        <v>6.108355996373914E-2</v>
      </c>
    </row>
    <row r="12" spans="1:24">
      <c r="A12" s="3" t="s">
        <v>18</v>
      </c>
      <c r="B12" s="9">
        <v>5</v>
      </c>
      <c r="C12" s="3" t="s">
        <v>68</v>
      </c>
      <c r="D12" s="1" t="s">
        <v>5</v>
      </c>
      <c r="F12" s="3" t="s">
        <v>18</v>
      </c>
      <c r="G12" s="9">
        <v>0.28999999999999998</v>
      </c>
      <c r="H12" s="3" t="s">
        <v>19</v>
      </c>
      <c r="I12" s="1" t="s">
        <v>5</v>
      </c>
      <c r="L12" s="11"/>
      <c r="M12" s="11"/>
      <c r="N12" s="11"/>
      <c r="O12" s="11"/>
      <c r="P12" s="12"/>
      <c r="Q12" s="11"/>
    </row>
    <row r="13" spans="1:24">
      <c r="A13" s="3" t="s">
        <v>20</v>
      </c>
      <c r="B13" s="9">
        <v>6.16</v>
      </c>
      <c r="C13" s="3" t="s">
        <v>69</v>
      </c>
      <c r="D13" s="1" t="s">
        <v>5</v>
      </c>
      <c r="F13" s="3" t="s">
        <v>20</v>
      </c>
      <c r="G13" s="9">
        <v>0.22</v>
      </c>
      <c r="H13" s="3" t="s">
        <v>21</v>
      </c>
      <c r="I13" s="1" t="s">
        <v>5</v>
      </c>
      <c r="L13" s="11"/>
      <c r="M13" s="11"/>
      <c r="N13" s="11"/>
      <c r="O13" s="11"/>
      <c r="P13" s="12"/>
      <c r="Q13" s="11"/>
    </row>
    <row r="14" spans="1:24">
      <c r="A14" s="3" t="s">
        <v>22</v>
      </c>
      <c r="B14" s="9">
        <v>8.39</v>
      </c>
      <c r="C14" s="3" t="s">
        <v>70</v>
      </c>
      <c r="D14" s="1" t="s">
        <v>5</v>
      </c>
      <c r="F14" s="3" t="s">
        <v>22</v>
      </c>
      <c r="G14" s="9">
        <v>0.17</v>
      </c>
      <c r="H14" s="3" t="s">
        <v>23</v>
      </c>
      <c r="I14" s="1" t="s">
        <v>5</v>
      </c>
      <c r="L14" s="11"/>
      <c r="M14" s="11"/>
      <c r="N14" s="11"/>
      <c r="O14" s="11"/>
      <c r="P14" s="12"/>
      <c r="Q14" s="11"/>
    </row>
    <row r="15" spans="1:24">
      <c r="A15" s="3" t="s">
        <v>24</v>
      </c>
      <c r="B15" s="9">
        <v>0.6</v>
      </c>
      <c r="C15" s="3" t="s">
        <v>71</v>
      </c>
      <c r="D15" s="1">
        <v>1.4999999999999999E-2</v>
      </c>
      <c r="F15" s="3" t="s">
        <v>24</v>
      </c>
      <c r="G15" s="9">
        <v>1.01</v>
      </c>
      <c r="H15" s="3" t="s">
        <v>25</v>
      </c>
      <c r="I15" s="3">
        <v>0.94299999999999995</v>
      </c>
      <c r="L15" s="11"/>
      <c r="M15" s="11"/>
      <c r="N15" s="11"/>
      <c r="O15" s="11"/>
      <c r="P15" s="12"/>
      <c r="Q15" s="11"/>
    </row>
    <row r="16" spans="1:24">
      <c r="A16" s="3" t="s">
        <v>26</v>
      </c>
      <c r="B16" s="9">
        <v>0.7</v>
      </c>
      <c r="C16" s="3" t="s">
        <v>72</v>
      </c>
      <c r="D16" s="1">
        <v>1.2999999999999999E-2</v>
      </c>
      <c r="F16" s="3" t="s">
        <v>26</v>
      </c>
      <c r="G16" s="9">
        <v>1.23</v>
      </c>
      <c r="H16" s="3" t="s">
        <v>27</v>
      </c>
      <c r="I16" s="3">
        <v>0.09</v>
      </c>
      <c r="L16" s="11"/>
      <c r="M16" s="11"/>
      <c r="N16" s="11"/>
      <c r="O16" s="11"/>
      <c r="P16" s="11"/>
      <c r="Q16" s="11"/>
    </row>
    <row r="17" spans="1:24">
      <c r="A17" s="3" t="s">
        <v>28</v>
      </c>
      <c r="B17" s="9">
        <v>1.5</v>
      </c>
      <c r="C17" s="3" t="s">
        <v>73</v>
      </c>
      <c r="D17" s="1">
        <v>3.0000000000000001E-3</v>
      </c>
      <c r="F17" s="3" t="s">
        <v>28</v>
      </c>
      <c r="G17" s="9">
        <v>0.61</v>
      </c>
      <c r="H17" s="3" t="s">
        <v>29</v>
      </c>
      <c r="I17" s="1" t="s">
        <v>5</v>
      </c>
      <c r="L17" s="11"/>
      <c r="M17" s="11"/>
      <c r="N17" s="11"/>
      <c r="O17" s="11"/>
      <c r="P17" s="11"/>
      <c r="Q17" s="11"/>
    </row>
    <row r="18" spans="1:24">
      <c r="A18" s="3" t="s">
        <v>30</v>
      </c>
      <c r="B18" s="9">
        <v>0.35</v>
      </c>
      <c r="C18" s="3" t="s">
        <v>74</v>
      </c>
      <c r="D18" s="1" t="s">
        <v>5</v>
      </c>
      <c r="F18" s="3" t="s">
        <v>30</v>
      </c>
      <c r="G18" s="9">
        <v>2.4500000000000002</v>
      </c>
      <c r="H18" s="3" t="s">
        <v>31</v>
      </c>
      <c r="I18" s="1">
        <v>1E-3</v>
      </c>
    </row>
    <row r="19" spans="1:24">
      <c r="A19" s="3" t="s">
        <v>6</v>
      </c>
      <c r="B19" s="10">
        <v>0.39</v>
      </c>
      <c r="C19" s="4" t="s">
        <v>75</v>
      </c>
      <c r="D19" s="5" t="s">
        <v>5</v>
      </c>
      <c r="F19" s="3" t="s">
        <v>6</v>
      </c>
      <c r="G19" s="10">
        <v>2.64</v>
      </c>
      <c r="H19" s="4" t="s">
        <v>33</v>
      </c>
      <c r="I19" s="5" t="s">
        <v>5</v>
      </c>
      <c r="L19" s="11" t="s">
        <v>87</v>
      </c>
      <c r="M19" s="11" t="s">
        <v>88</v>
      </c>
      <c r="N19" s="11" t="s">
        <v>89</v>
      </c>
      <c r="O19" s="11" t="s">
        <v>0</v>
      </c>
      <c r="P19" s="11" t="s">
        <v>91</v>
      </c>
      <c r="R19" s="11" t="s">
        <v>87</v>
      </c>
      <c r="S19" s="11" t="s">
        <v>88</v>
      </c>
      <c r="T19" s="11" t="s">
        <v>89</v>
      </c>
      <c r="U19" s="11" t="s">
        <v>0</v>
      </c>
      <c r="V19" s="11" t="s">
        <v>91</v>
      </c>
      <c r="W19" s="11"/>
      <c r="X19" t="s">
        <v>171</v>
      </c>
    </row>
    <row r="20" spans="1:24">
      <c r="A20" s="3" t="s">
        <v>32</v>
      </c>
      <c r="B20" s="10"/>
      <c r="C20" s="4"/>
      <c r="D20" s="5"/>
      <c r="F20" s="3" t="s">
        <v>32</v>
      </c>
      <c r="G20" s="10"/>
      <c r="H20" s="4"/>
      <c r="I20" s="5"/>
      <c r="L20">
        <v>0</v>
      </c>
      <c r="M20">
        <v>0</v>
      </c>
      <c r="N20">
        <v>764</v>
      </c>
      <c r="O20">
        <v>552</v>
      </c>
      <c r="P20" s="12">
        <f>O20/N20</f>
        <v>0.72251308900523559</v>
      </c>
      <c r="R20">
        <v>0</v>
      </c>
      <c r="S20">
        <v>0</v>
      </c>
      <c r="T20">
        <v>1337</v>
      </c>
      <c r="U20">
        <v>1036</v>
      </c>
      <c r="V20" s="12">
        <f t="shared" ref="V20:V23" si="2">U20/T20</f>
        <v>0.77486910994764402</v>
      </c>
      <c r="X20">
        <f>V20/(1-V20)*(1-P20)/P20</f>
        <v>1.3218739467475569</v>
      </c>
    </row>
    <row r="21" spans="1:24">
      <c r="A21" s="3" t="s">
        <v>6</v>
      </c>
      <c r="B21" s="10">
        <v>0.18</v>
      </c>
      <c r="C21" s="4" t="s">
        <v>76</v>
      </c>
      <c r="D21" s="5" t="s">
        <v>5</v>
      </c>
      <c r="F21" s="3" t="s">
        <v>6</v>
      </c>
      <c r="G21" s="10">
        <v>7.51</v>
      </c>
      <c r="H21" s="4" t="s">
        <v>35</v>
      </c>
      <c r="I21" s="5" t="s">
        <v>5</v>
      </c>
      <c r="L21">
        <v>1</v>
      </c>
      <c r="M21">
        <v>0</v>
      </c>
      <c r="N21">
        <v>1565</v>
      </c>
      <c r="O21">
        <v>977</v>
      </c>
      <c r="P21" s="12">
        <f t="shared" ref="P21:P23" si="3">O21/N21</f>
        <v>0.62428115015974439</v>
      </c>
      <c r="R21">
        <v>1</v>
      </c>
      <c r="S21">
        <v>0</v>
      </c>
      <c r="T21">
        <v>3502</v>
      </c>
      <c r="U21">
        <v>3132</v>
      </c>
      <c r="V21" s="12">
        <f t="shared" si="2"/>
        <v>0.89434608794974302</v>
      </c>
      <c r="X21">
        <f t="shared" ref="X21:X23" si="4">V21/(1-V21)*(1-P21)/P21</f>
        <v>5.0945143710752729</v>
      </c>
    </row>
    <row r="22" spans="1:24">
      <c r="A22" s="3" t="s">
        <v>34</v>
      </c>
      <c r="B22" s="10"/>
      <c r="C22" s="4"/>
      <c r="D22" s="5"/>
      <c r="F22" s="3" t="s">
        <v>34</v>
      </c>
      <c r="G22" s="10"/>
      <c r="H22" s="4"/>
      <c r="I22" s="5"/>
      <c r="L22">
        <v>0</v>
      </c>
      <c r="M22">
        <v>1</v>
      </c>
      <c r="N22">
        <v>105</v>
      </c>
      <c r="O22">
        <v>30</v>
      </c>
      <c r="P22" s="12">
        <f t="shared" si="3"/>
        <v>0.2857142857142857</v>
      </c>
      <c r="R22">
        <v>0</v>
      </c>
      <c r="S22">
        <v>1</v>
      </c>
      <c r="T22">
        <v>85</v>
      </c>
      <c r="U22">
        <v>69</v>
      </c>
      <c r="V22" s="12">
        <f t="shared" si="2"/>
        <v>0.81176470588235294</v>
      </c>
      <c r="X22">
        <f t="shared" si="4"/>
        <v>10.78125</v>
      </c>
    </row>
    <row r="23" spans="1:24">
      <c r="A23" s="3" t="s">
        <v>6</v>
      </c>
      <c r="B23" s="10">
        <v>0.21</v>
      </c>
      <c r="C23" s="4" t="s">
        <v>77</v>
      </c>
      <c r="D23" s="5">
        <v>5.0000000000000001E-3</v>
      </c>
      <c r="F23" s="3" t="s">
        <v>6</v>
      </c>
      <c r="G23" s="10">
        <v>1.72</v>
      </c>
      <c r="H23" s="4" t="s">
        <v>37</v>
      </c>
      <c r="I23" s="4">
        <v>0.22500000000000001</v>
      </c>
      <c r="L23">
        <v>1</v>
      </c>
      <c r="M23">
        <v>1</v>
      </c>
      <c r="N23">
        <v>430</v>
      </c>
      <c r="O23">
        <v>138</v>
      </c>
      <c r="P23" s="12">
        <f t="shared" si="3"/>
        <v>0.32093023255813952</v>
      </c>
      <c r="R23">
        <v>1</v>
      </c>
      <c r="S23">
        <v>1</v>
      </c>
      <c r="T23">
        <v>737</v>
      </c>
      <c r="U23">
        <v>621</v>
      </c>
      <c r="V23" s="12">
        <f t="shared" si="2"/>
        <v>0.84260515603799191</v>
      </c>
      <c r="X23">
        <f t="shared" si="4"/>
        <v>11.327586206896557</v>
      </c>
    </row>
    <row r="24" spans="1:24">
      <c r="A24" s="3" t="s">
        <v>36</v>
      </c>
      <c r="B24" s="10"/>
      <c r="C24" s="4"/>
      <c r="D24" s="5"/>
      <c r="F24" s="3" t="s">
        <v>36</v>
      </c>
      <c r="G24" s="10"/>
      <c r="H24" s="4"/>
      <c r="I24" s="4"/>
    </row>
    <row r="25" spans="1:24">
      <c r="A25" s="3" t="s">
        <v>6</v>
      </c>
      <c r="B25" s="10">
        <v>0.3</v>
      </c>
      <c r="C25" s="4" t="s">
        <v>78</v>
      </c>
      <c r="D25" s="5">
        <v>2.1000000000000001E-2</v>
      </c>
      <c r="F25" s="3" t="s">
        <v>6</v>
      </c>
      <c r="G25" s="10">
        <v>1.7</v>
      </c>
      <c r="H25" s="4" t="s">
        <v>39</v>
      </c>
      <c r="I25" s="4">
        <v>0.223</v>
      </c>
    </row>
    <row r="26" spans="1:24">
      <c r="A26" s="3" t="s">
        <v>38</v>
      </c>
      <c r="B26" s="10"/>
      <c r="C26" s="4"/>
      <c r="D26" s="5"/>
      <c r="F26" s="3" t="s">
        <v>38</v>
      </c>
      <c r="G26" s="10"/>
      <c r="H26" s="4"/>
      <c r="I26" s="4"/>
      <c r="L26" s="14" t="s">
        <v>92</v>
      </c>
      <c r="M26" s="15"/>
      <c r="N26" s="15"/>
      <c r="O26" s="15"/>
      <c r="P26" s="15"/>
      <c r="Q26" s="15"/>
      <c r="R26" s="15"/>
      <c r="S26" s="15"/>
    </row>
    <row r="27" spans="1:24">
      <c r="A27" s="3" t="s">
        <v>6</v>
      </c>
      <c r="B27" s="10">
        <v>0.27</v>
      </c>
      <c r="C27" s="4" t="s">
        <v>79</v>
      </c>
      <c r="D27" s="5">
        <v>1.2E-2</v>
      </c>
      <c r="F27" s="3" t="s">
        <v>6</v>
      </c>
      <c r="G27" s="10">
        <v>2.15</v>
      </c>
      <c r="H27" s="4" t="s">
        <v>41</v>
      </c>
      <c r="I27" s="4">
        <v>7.0999999999999994E-2</v>
      </c>
      <c r="L27" s="15"/>
      <c r="M27" s="15"/>
      <c r="N27" s="15"/>
      <c r="O27" s="15"/>
      <c r="P27" s="15"/>
      <c r="Q27" s="15"/>
      <c r="R27" s="15"/>
      <c r="S27" s="15"/>
    </row>
    <row r="28" spans="1:24">
      <c r="A28" s="3" t="s">
        <v>40</v>
      </c>
      <c r="B28" s="10"/>
      <c r="C28" s="4"/>
      <c r="D28" s="5"/>
      <c r="F28" s="3" t="s">
        <v>40</v>
      </c>
      <c r="G28" s="10"/>
      <c r="H28" s="4"/>
      <c r="I28" s="4"/>
      <c r="L28" s="15"/>
      <c r="M28" s="15"/>
      <c r="N28" s="15"/>
      <c r="O28" s="15"/>
      <c r="P28" s="15"/>
      <c r="Q28" s="15"/>
      <c r="R28" s="15"/>
      <c r="S28" s="15"/>
    </row>
    <row r="29" spans="1:24">
      <c r="A29" s="3" t="s">
        <v>6</v>
      </c>
      <c r="B29" s="10">
        <v>0.22</v>
      </c>
      <c r="C29" s="4" t="s">
        <v>80</v>
      </c>
      <c r="D29" s="5">
        <v>5.0000000000000001E-3</v>
      </c>
      <c r="F29" s="3" t="s">
        <v>6</v>
      </c>
      <c r="G29" s="10">
        <v>2.3199999999999998</v>
      </c>
      <c r="H29" s="4" t="s">
        <v>43</v>
      </c>
      <c r="I29" s="4">
        <v>5.3999999999999999E-2</v>
      </c>
      <c r="L29" s="15" t="s">
        <v>93</v>
      </c>
      <c r="M29" s="15"/>
      <c r="N29" s="15"/>
      <c r="O29" s="15"/>
      <c r="P29" s="15" t="s">
        <v>110</v>
      </c>
      <c r="Q29" s="15"/>
      <c r="R29" s="15"/>
      <c r="S29" s="15"/>
    </row>
    <row r="30" spans="1:24">
      <c r="A30" s="3" t="s">
        <v>42</v>
      </c>
      <c r="B30" s="10"/>
      <c r="C30" s="4"/>
      <c r="D30" s="5"/>
      <c r="F30" s="3" t="s">
        <v>42</v>
      </c>
      <c r="G30" s="10"/>
      <c r="H30" s="4"/>
      <c r="I30" s="4"/>
      <c r="L30" s="15" t="s">
        <v>94</v>
      </c>
      <c r="M30" s="15"/>
      <c r="N30" s="15"/>
      <c r="O30" s="15"/>
      <c r="P30" s="15" t="s">
        <v>94</v>
      </c>
      <c r="Q30" s="15"/>
      <c r="R30" s="15"/>
      <c r="S30" s="15"/>
    </row>
    <row r="31" spans="1:24">
      <c r="A31" s="3" t="s">
        <v>6</v>
      </c>
      <c r="B31" s="10">
        <v>0.13</v>
      </c>
      <c r="C31" s="4" t="s">
        <v>81</v>
      </c>
      <c r="D31" s="5" t="s">
        <v>5</v>
      </c>
      <c r="F31" s="3" t="s">
        <v>6</v>
      </c>
      <c r="G31" s="10">
        <v>3.96</v>
      </c>
      <c r="H31" s="4" t="s">
        <v>45</v>
      </c>
      <c r="I31" s="5">
        <v>3.0000000000000001E-3</v>
      </c>
      <c r="L31" s="15"/>
      <c r="M31" s="15"/>
      <c r="N31" s="15"/>
      <c r="O31" s="15"/>
      <c r="P31" s="15"/>
      <c r="Q31" s="15"/>
      <c r="R31" s="15"/>
      <c r="S31" s="15"/>
    </row>
    <row r="32" spans="1:24">
      <c r="A32" s="3" t="s">
        <v>44</v>
      </c>
      <c r="B32" s="10"/>
      <c r="C32" s="4"/>
      <c r="D32" s="5"/>
      <c r="F32" s="3" t="s">
        <v>44</v>
      </c>
      <c r="G32" s="10"/>
      <c r="H32" s="4"/>
      <c r="I32" s="5"/>
      <c r="L32" s="15" t="s">
        <v>95</v>
      </c>
      <c r="M32" s="15"/>
      <c r="N32" s="15"/>
      <c r="O32" s="15"/>
      <c r="P32" s="15" t="s">
        <v>95</v>
      </c>
      <c r="Q32" s="15"/>
      <c r="R32" s="15"/>
      <c r="S32" s="15"/>
    </row>
    <row r="33" spans="1:19">
      <c r="A33" s="3" t="s">
        <v>6</v>
      </c>
      <c r="B33" s="10">
        <v>0.08</v>
      </c>
      <c r="C33" s="4" t="s">
        <v>82</v>
      </c>
      <c r="D33" s="5" t="s">
        <v>5</v>
      </c>
      <c r="F33" s="3" t="s">
        <v>6</v>
      </c>
      <c r="G33" s="10">
        <v>6.34</v>
      </c>
      <c r="H33" s="4" t="s">
        <v>47</v>
      </c>
      <c r="I33" s="5">
        <v>1E-3</v>
      </c>
      <c r="L33" s="15" t="s">
        <v>96</v>
      </c>
      <c r="M33" s="15"/>
      <c r="N33" s="15"/>
      <c r="O33" s="15"/>
      <c r="P33" s="15" t="s">
        <v>96</v>
      </c>
      <c r="Q33" s="15"/>
      <c r="R33" s="15"/>
      <c r="S33" s="15"/>
    </row>
    <row r="34" spans="1:19">
      <c r="A34" s="3" t="s">
        <v>46</v>
      </c>
      <c r="B34" s="10"/>
      <c r="C34" s="4"/>
      <c r="D34" s="5"/>
      <c r="F34" s="3" t="s">
        <v>46</v>
      </c>
      <c r="G34" s="10"/>
      <c r="H34" s="4"/>
      <c r="I34" s="5"/>
      <c r="L34" s="15"/>
      <c r="M34" s="15"/>
      <c r="N34" s="15"/>
      <c r="O34" s="15"/>
      <c r="P34" s="15"/>
      <c r="Q34" s="15"/>
      <c r="R34" s="15"/>
      <c r="S34" s="15"/>
    </row>
    <row r="35" spans="1:19">
      <c r="A35" s="3" t="s">
        <v>48</v>
      </c>
      <c r="B35" s="10">
        <v>3.51</v>
      </c>
      <c r="C35" s="4" t="s">
        <v>83</v>
      </c>
      <c r="D35" s="5">
        <v>8.9999999999999993E-3</v>
      </c>
      <c r="F35" s="3" t="s">
        <v>48</v>
      </c>
      <c r="G35" s="10">
        <v>0.25</v>
      </c>
      <c r="H35" s="4" t="s">
        <v>50</v>
      </c>
      <c r="I35" s="5">
        <v>1E-3</v>
      </c>
      <c r="L35" s="15" t="s">
        <v>97</v>
      </c>
      <c r="M35" s="15"/>
      <c r="N35" s="15"/>
      <c r="O35" s="15"/>
      <c r="P35" s="15" t="s">
        <v>97</v>
      </c>
      <c r="Q35" s="15"/>
      <c r="R35" s="15"/>
      <c r="S35" s="15"/>
    </row>
    <row r="36" spans="1:19">
      <c r="A36" s="3" t="s">
        <v>49</v>
      </c>
      <c r="B36" s="10"/>
      <c r="C36" s="4"/>
      <c r="D36" s="5"/>
      <c r="F36" s="3" t="s">
        <v>49</v>
      </c>
      <c r="G36" s="10"/>
      <c r="H36" s="4"/>
      <c r="I36" s="5"/>
      <c r="L36" s="15" t="s">
        <v>98</v>
      </c>
      <c r="M36" s="15"/>
      <c r="N36" s="15"/>
      <c r="O36" s="15"/>
      <c r="P36" s="15" t="s">
        <v>98</v>
      </c>
      <c r="Q36" s="15"/>
      <c r="R36" s="15"/>
      <c r="S36" s="15"/>
    </row>
    <row r="37" spans="1:19">
      <c r="A37" s="3" t="s">
        <v>10</v>
      </c>
      <c r="B37" s="10"/>
      <c r="C37" s="4"/>
      <c r="D37" s="5"/>
      <c r="F37" s="3" t="s">
        <v>10</v>
      </c>
      <c r="G37" s="10"/>
      <c r="H37" s="4"/>
      <c r="I37" s="5"/>
      <c r="L37" s="15" t="s">
        <v>99</v>
      </c>
      <c r="M37" s="15"/>
      <c r="N37" s="15"/>
      <c r="O37" s="15"/>
      <c r="P37" s="15" t="s">
        <v>111</v>
      </c>
      <c r="Q37" s="15"/>
      <c r="R37" s="15"/>
      <c r="S37" s="15"/>
    </row>
    <row r="38" spans="1:19">
      <c r="A38" s="1" t="s">
        <v>51</v>
      </c>
      <c r="F38" s="1" t="s">
        <v>51</v>
      </c>
      <c r="L38" s="15" t="s">
        <v>100</v>
      </c>
      <c r="M38" s="15"/>
      <c r="N38" s="15"/>
      <c r="O38" s="15"/>
      <c r="P38" s="15" t="s">
        <v>112</v>
      </c>
      <c r="Q38" s="15"/>
      <c r="R38" s="15"/>
      <c r="S38" s="15"/>
    </row>
    <row r="39" spans="1:19" ht="18">
      <c r="A39" s="3" t="s">
        <v>52</v>
      </c>
      <c r="B39" s="9">
        <v>3.29</v>
      </c>
      <c r="F39" s="3" t="s">
        <v>52</v>
      </c>
      <c r="G39" s="9">
        <v>3.29</v>
      </c>
      <c r="L39" s="15"/>
      <c r="M39" s="15"/>
      <c r="N39" s="15"/>
      <c r="O39" s="15"/>
      <c r="P39" s="15"/>
      <c r="Q39" s="15"/>
      <c r="R39" s="15"/>
      <c r="S39" s="15"/>
    </row>
    <row r="40" spans="1:19" ht="18">
      <c r="A40" s="3" t="s">
        <v>53</v>
      </c>
      <c r="B40" s="9">
        <v>0.22</v>
      </c>
      <c r="F40" s="3" t="s">
        <v>53</v>
      </c>
      <c r="G40" s="9">
        <v>0.36</v>
      </c>
      <c r="L40" s="15" t="s">
        <v>101</v>
      </c>
      <c r="M40" s="15"/>
      <c r="N40" s="15"/>
      <c r="O40" s="15"/>
      <c r="P40" s="15" t="s">
        <v>101</v>
      </c>
      <c r="Q40" s="15"/>
      <c r="R40" s="15"/>
      <c r="S40" s="15"/>
    </row>
    <row r="41" spans="1:19" ht="18">
      <c r="A41" s="3" t="s">
        <v>54</v>
      </c>
      <c r="B41" s="9">
        <v>0.28000000000000003</v>
      </c>
      <c r="F41" s="3" t="s">
        <v>54</v>
      </c>
      <c r="G41" s="9">
        <v>0.22</v>
      </c>
      <c r="L41" s="15" t="s">
        <v>96</v>
      </c>
      <c r="M41" s="15"/>
      <c r="N41" s="15"/>
      <c r="O41" s="15"/>
      <c r="P41" s="15" t="s">
        <v>96</v>
      </c>
      <c r="Q41" s="15"/>
      <c r="R41" s="15"/>
      <c r="S41" s="15"/>
    </row>
    <row r="42" spans="1:19" ht="18">
      <c r="A42" s="3" t="s">
        <v>55</v>
      </c>
      <c r="B42" s="9">
        <v>-0.62</v>
      </c>
      <c r="F42" s="3" t="s">
        <v>55</v>
      </c>
      <c r="G42" s="9">
        <v>-0.46</v>
      </c>
      <c r="L42" s="15"/>
      <c r="M42" s="15"/>
      <c r="N42" s="15"/>
      <c r="O42" s="15"/>
      <c r="P42" s="15"/>
      <c r="Q42" s="15"/>
      <c r="R42" s="15"/>
      <c r="S42" s="15"/>
    </row>
    <row r="43" spans="1:19">
      <c r="A43" s="3" t="s">
        <v>56</v>
      </c>
      <c r="B43" s="9">
        <v>0.06</v>
      </c>
      <c r="F43" s="3" t="s">
        <v>56</v>
      </c>
      <c r="G43" s="9">
        <v>0.09</v>
      </c>
      <c r="L43" s="15" t="s">
        <v>97</v>
      </c>
      <c r="M43" s="15"/>
      <c r="N43" s="15"/>
      <c r="O43" s="15"/>
      <c r="P43" s="15" t="s">
        <v>97</v>
      </c>
      <c r="Q43" s="15"/>
      <c r="R43" s="15"/>
      <c r="S43" s="15"/>
    </row>
    <row r="44" spans="1:19" ht="18">
      <c r="A44" s="3" t="s">
        <v>57</v>
      </c>
      <c r="B44" s="9">
        <v>65</v>
      </c>
      <c r="F44" s="3" t="s">
        <v>57</v>
      </c>
      <c r="G44" s="9">
        <v>65</v>
      </c>
      <c r="L44" s="15" t="s">
        <v>98</v>
      </c>
      <c r="M44" s="15"/>
      <c r="N44" s="15"/>
      <c r="O44" s="15"/>
      <c r="P44" s="15" t="s">
        <v>98</v>
      </c>
      <c r="Q44" s="15"/>
      <c r="R44" s="15"/>
      <c r="S44" s="15"/>
    </row>
    <row r="45" spans="1:19">
      <c r="A45" s="3" t="s">
        <v>58</v>
      </c>
      <c r="B45" s="9">
        <v>8525</v>
      </c>
      <c r="F45" s="3" t="s">
        <v>58</v>
      </c>
      <c r="G45" s="9">
        <v>8525</v>
      </c>
      <c r="L45" s="15" t="s">
        <v>102</v>
      </c>
      <c r="M45" s="15"/>
      <c r="N45" s="15"/>
      <c r="O45" s="15"/>
      <c r="P45" s="15" t="s">
        <v>113</v>
      </c>
      <c r="Q45" s="15"/>
      <c r="R45" s="15"/>
      <c r="S45" s="15"/>
    </row>
    <row r="46" spans="1:19" ht="18">
      <c r="A46" s="3" t="s">
        <v>59</v>
      </c>
      <c r="B46" s="9" t="s">
        <v>84</v>
      </c>
      <c r="F46" s="3" t="s">
        <v>59</v>
      </c>
      <c r="G46" s="9" t="s">
        <v>60</v>
      </c>
      <c r="L46" s="15" t="s">
        <v>103</v>
      </c>
      <c r="M46" s="15"/>
      <c r="N46" s="15"/>
      <c r="O46" s="15"/>
      <c r="P46" s="15" t="s">
        <v>114</v>
      </c>
      <c r="Q46" s="15"/>
      <c r="R46" s="15"/>
      <c r="S46" s="15"/>
    </row>
    <row r="47" spans="1:19">
      <c r="L47" s="15"/>
      <c r="M47" s="15"/>
      <c r="N47" s="15"/>
      <c r="O47" s="15"/>
      <c r="P47" s="15"/>
      <c r="Q47" s="15"/>
      <c r="R47" s="15"/>
      <c r="S47" s="15"/>
    </row>
    <row r="48" spans="1:19">
      <c r="L48" s="15" t="s">
        <v>95</v>
      </c>
      <c r="M48" s="15"/>
      <c r="N48" s="15"/>
      <c r="O48" s="15"/>
      <c r="P48" s="15" t="s">
        <v>95</v>
      </c>
      <c r="Q48" s="15"/>
      <c r="R48" s="15"/>
      <c r="S48" s="15"/>
    </row>
    <row r="49" spans="1:19">
      <c r="A49" s="13" t="s">
        <v>170</v>
      </c>
      <c r="L49" s="15" t="s">
        <v>104</v>
      </c>
      <c r="M49" s="15"/>
      <c r="N49" s="15"/>
      <c r="O49" s="15"/>
      <c r="P49" s="15" t="s">
        <v>104</v>
      </c>
      <c r="Q49" s="15"/>
      <c r="R49" s="15"/>
      <c r="S49" s="15"/>
    </row>
    <row r="50" spans="1:19">
      <c r="L50" s="15"/>
      <c r="M50" s="15"/>
      <c r="N50" s="15"/>
      <c r="O50" s="15"/>
      <c r="P50" s="15"/>
      <c r="Q50" s="15"/>
      <c r="R50" s="15"/>
      <c r="S50" s="15"/>
    </row>
    <row r="51" spans="1:19">
      <c r="L51" s="15" t="s">
        <v>97</v>
      </c>
      <c r="M51" s="15"/>
      <c r="N51" s="15"/>
      <c r="O51" s="15"/>
      <c r="P51" s="15" t="s">
        <v>97</v>
      </c>
      <c r="Q51" s="15"/>
      <c r="R51" s="15"/>
      <c r="S51" s="15"/>
    </row>
    <row r="52" spans="1:19">
      <c r="L52" s="15" t="s">
        <v>98</v>
      </c>
      <c r="M52" s="15"/>
      <c r="N52" s="15"/>
      <c r="O52" s="15"/>
      <c r="P52" s="15" t="s">
        <v>98</v>
      </c>
      <c r="Q52" s="15"/>
      <c r="R52" s="15"/>
      <c r="S52" s="15"/>
    </row>
    <row r="53" spans="1:19">
      <c r="L53" s="15" t="s">
        <v>105</v>
      </c>
      <c r="M53" s="15"/>
      <c r="N53" s="15"/>
      <c r="O53" s="15"/>
      <c r="P53" s="15" t="s">
        <v>115</v>
      </c>
      <c r="Q53" s="15"/>
      <c r="R53" s="15"/>
      <c r="S53" s="15"/>
    </row>
    <row r="54" spans="1:19">
      <c r="L54" s="15" t="s">
        <v>106</v>
      </c>
      <c r="M54" s="15"/>
      <c r="N54" s="15"/>
      <c r="O54" s="15"/>
      <c r="P54" s="15" t="s">
        <v>116</v>
      </c>
      <c r="Q54" s="15"/>
      <c r="R54" s="15"/>
      <c r="S54" s="15"/>
    </row>
    <row r="55" spans="1:19">
      <c r="L55" s="15"/>
      <c r="M55" s="15"/>
      <c r="N55" s="15"/>
      <c r="O55" s="15"/>
      <c r="P55" s="15"/>
      <c r="Q55" s="15"/>
      <c r="R55" s="15"/>
      <c r="S55" s="15"/>
    </row>
    <row r="56" spans="1:19">
      <c r="L56" s="15" t="s">
        <v>101</v>
      </c>
      <c r="M56" s="15"/>
      <c r="N56" s="15"/>
      <c r="O56" s="15"/>
      <c r="P56" s="15" t="s">
        <v>101</v>
      </c>
      <c r="Q56" s="15"/>
      <c r="R56" s="15"/>
      <c r="S56" s="15"/>
    </row>
    <row r="57" spans="1:19">
      <c r="L57" s="15" t="s">
        <v>104</v>
      </c>
      <c r="M57" s="15"/>
      <c r="N57" s="15"/>
      <c r="O57" s="15"/>
      <c r="P57" s="15" t="s">
        <v>104</v>
      </c>
      <c r="Q57" s="15"/>
      <c r="R57" s="15"/>
      <c r="S57" s="15"/>
    </row>
    <row r="58" spans="1:19">
      <c r="L58" s="15"/>
      <c r="M58" s="15"/>
      <c r="N58" s="15"/>
      <c r="O58" s="15"/>
      <c r="P58" s="15"/>
      <c r="Q58" s="15"/>
      <c r="R58" s="15"/>
      <c r="S58" s="15"/>
    </row>
    <row r="59" spans="1:19">
      <c r="L59" s="15" t="s">
        <v>97</v>
      </c>
      <c r="M59" s="15"/>
      <c r="N59" s="15"/>
      <c r="O59" s="15"/>
      <c r="P59" s="15" t="s">
        <v>97</v>
      </c>
      <c r="Q59" s="15"/>
      <c r="R59" s="15"/>
      <c r="S59" s="15"/>
    </row>
    <row r="60" spans="1:19">
      <c r="L60" s="15" t="s">
        <v>98</v>
      </c>
      <c r="M60" s="15"/>
      <c r="N60" s="15"/>
      <c r="O60" s="15"/>
      <c r="P60" s="15" t="s">
        <v>98</v>
      </c>
      <c r="Q60" s="15"/>
      <c r="R60" s="15"/>
      <c r="S60" s="15"/>
    </row>
    <row r="61" spans="1:19">
      <c r="L61" s="15" t="s">
        <v>107</v>
      </c>
      <c r="M61" s="15"/>
      <c r="N61" s="15"/>
      <c r="O61" s="15"/>
      <c r="P61" s="15" t="s">
        <v>117</v>
      </c>
      <c r="Q61" s="15"/>
      <c r="R61" s="15"/>
      <c r="S61" s="15"/>
    </row>
    <row r="62" spans="1:19">
      <c r="L62" s="15" t="s">
        <v>108</v>
      </c>
      <c r="M62" s="15"/>
      <c r="N62" s="15"/>
      <c r="O62" s="15"/>
      <c r="P62" s="15" t="s">
        <v>118</v>
      </c>
      <c r="Q62" s="15"/>
      <c r="R62" s="15"/>
      <c r="S62" s="15"/>
    </row>
    <row r="63" spans="1:19">
      <c r="L63" s="15"/>
      <c r="M63" s="15"/>
      <c r="N63" s="15"/>
      <c r="O63" s="15"/>
      <c r="P63" s="15"/>
      <c r="Q63" s="15"/>
      <c r="R63" s="15"/>
      <c r="S63" s="15"/>
    </row>
    <row r="64" spans="1:19">
      <c r="L64" s="15" t="s">
        <v>109</v>
      </c>
      <c r="M64" s="15"/>
      <c r="N64" s="15"/>
      <c r="O64" s="15"/>
      <c r="P64" s="15" t="s">
        <v>109</v>
      </c>
      <c r="Q64" s="15"/>
      <c r="R64" s="15"/>
      <c r="S64" s="15"/>
    </row>
    <row r="67" spans="5:24">
      <c r="Q67" s="13" t="s">
        <v>166</v>
      </c>
    </row>
    <row r="69" spans="5:24">
      <c r="E69" t="s">
        <v>85</v>
      </c>
      <c r="G69"/>
      <c r="K69" t="s">
        <v>86</v>
      </c>
      <c r="Q69" t="s">
        <v>129</v>
      </c>
      <c r="T69" t="s">
        <v>110</v>
      </c>
      <c r="X69" s="13" t="s">
        <v>165</v>
      </c>
    </row>
    <row r="70" spans="5:24">
      <c r="G70"/>
      <c r="Q70" t="s">
        <v>94</v>
      </c>
      <c r="T70" t="s">
        <v>94</v>
      </c>
    </row>
    <row r="71" spans="5:24">
      <c r="E71" t="s">
        <v>119</v>
      </c>
      <c r="F71" t="s">
        <v>89</v>
      </c>
      <c r="G71" t="s">
        <v>61</v>
      </c>
      <c r="H71" t="s">
        <v>125</v>
      </c>
      <c r="J71" t="s">
        <v>119</v>
      </c>
      <c r="K71" t="s">
        <v>89</v>
      </c>
      <c r="L71" t="s">
        <v>61</v>
      </c>
      <c r="M71" t="s">
        <v>125</v>
      </c>
      <c r="O71" t="s">
        <v>171</v>
      </c>
    </row>
    <row r="72" spans="5:24">
      <c r="E72" t="s">
        <v>127</v>
      </c>
      <c r="F72">
        <v>96</v>
      </c>
      <c r="G72">
        <v>10</v>
      </c>
      <c r="H72" s="16">
        <f>G72/F72</f>
        <v>0.10416666666666667</v>
      </c>
      <c r="J72" t="s">
        <v>127</v>
      </c>
      <c r="K72">
        <v>104</v>
      </c>
      <c r="L72">
        <v>9</v>
      </c>
      <c r="M72" s="16">
        <f>L72/K72</f>
        <v>8.6538461538461536E-2</v>
      </c>
      <c r="O72">
        <f>M72/(1-M72)*(1-H72)/H72</f>
        <v>0.81473684210526309</v>
      </c>
      <c r="Q72" t="s">
        <v>130</v>
      </c>
      <c r="T72" t="s">
        <v>130</v>
      </c>
    </row>
    <row r="73" spans="5:24">
      <c r="E73" t="s">
        <v>120</v>
      </c>
      <c r="F73">
        <v>348</v>
      </c>
      <c r="G73">
        <v>105</v>
      </c>
      <c r="H73" s="16">
        <f t="shared" ref="H73:H78" si="5">G73/F73</f>
        <v>0.30172413793103448</v>
      </c>
      <c r="J73" t="s">
        <v>120</v>
      </c>
      <c r="K73">
        <v>724</v>
      </c>
      <c r="L73">
        <v>30</v>
      </c>
      <c r="M73" s="16">
        <f t="shared" ref="M73:M78" si="6">L73/K73</f>
        <v>4.1436464088397788E-2</v>
      </c>
      <c r="O73">
        <f t="shared" ref="O73:O78" si="7">M73/(1-M73)*(1-H73)/H73</f>
        <v>0.10004116920543432</v>
      </c>
    </row>
    <row r="74" spans="5:24">
      <c r="E74" t="s">
        <v>121</v>
      </c>
      <c r="F74">
        <v>606</v>
      </c>
      <c r="G74">
        <v>190</v>
      </c>
      <c r="H74" s="16">
        <f t="shared" si="5"/>
        <v>0.31353135313531355</v>
      </c>
      <c r="J74" t="s">
        <v>121</v>
      </c>
      <c r="K74">
        <v>1338</v>
      </c>
      <c r="L74">
        <v>76</v>
      </c>
      <c r="M74" s="16">
        <f t="shared" si="6"/>
        <v>5.6801195814648729E-2</v>
      </c>
      <c r="O74">
        <f t="shared" si="7"/>
        <v>0.13185419968304277</v>
      </c>
      <c r="Q74" t="s">
        <v>97</v>
      </c>
      <c r="T74" t="s">
        <v>97</v>
      </c>
    </row>
    <row r="75" spans="5:24">
      <c r="E75" t="s">
        <v>122</v>
      </c>
      <c r="F75">
        <v>989</v>
      </c>
      <c r="G75">
        <v>354</v>
      </c>
      <c r="H75" s="16">
        <f t="shared" si="5"/>
        <v>0.35793731041456017</v>
      </c>
      <c r="J75" t="s">
        <v>122</v>
      </c>
      <c r="K75">
        <v>2109</v>
      </c>
      <c r="L75">
        <v>148</v>
      </c>
      <c r="M75" s="16">
        <f t="shared" si="6"/>
        <v>7.0175438596491224E-2</v>
      </c>
      <c r="O75">
        <f t="shared" si="7"/>
        <v>0.13538002345165759</v>
      </c>
      <c r="Q75" t="s">
        <v>98</v>
      </c>
      <c r="T75" t="s">
        <v>98</v>
      </c>
    </row>
    <row r="76" spans="5:24">
      <c r="E76" t="s">
        <v>123</v>
      </c>
      <c r="F76">
        <v>467</v>
      </c>
      <c r="G76">
        <v>203</v>
      </c>
      <c r="H76" s="16">
        <f t="shared" si="5"/>
        <v>0.43468950749464669</v>
      </c>
      <c r="J76" t="s">
        <v>123</v>
      </c>
      <c r="K76">
        <v>793</v>
      </c>
      <c r="L76">
        <v>69</v>
      </c>
      <c r="M76" s="16">
        <f t="shared" si="6"/>
        <v>8.7011349306431271E-2</v>
      </c>
      <c r="O76">
        <f t="shared" si="7"/>
        <v>0.12394197534224206</v>
      </c>
      <c r="Q76" t="s">
        <v>131</v>
      </c>
      <c r="T76" t="s">
        <v>151</v>
      </c>
    </row>
    <row r="77" spans="5:24">
      <c r="E77" t="s">
        <v>124</v>
      </c>
      <c r="F77">
        <v>269</v>
      </c>
      <c r="G77">
        <v>131</v>
      </c>
      <c r="H77" s="16">
        <f t="shared" si="5"/>
        <v>0.48698884758364314</v>
      </c>
      <c r="J77" t="s">
        <v>124</v>
      </c>
      <c r="K77">
        <v>452</v>
      </c>
      <c r="L77">
        <v>28</v>
      </c>
      <c r="M77" s="16">
        <f t="shared" si="6"/>
        <v>6.1946902654867256E-2</v>
      </c>
      <c r="O77">
        <f t="shared" si="7"/>
        <v>6.9566469825723745E-2</v>
      </c>
      <c r="Q77" t="s">
        <v>132</v>
      </c>
      <c r="T77" t="s">
        <v>152</v>
      </c>
    </row>
    <row r="78" spans="5:24">
      <c r="E78" t="s">
        <v>128</v>
      </c>
      <c r="F78">
        <v>89</v>
      </c>
      <c r="G78">
        <v>45</v>
      </c>
      <c r="H78" s="16">
        <f t="shared" si="5"/>
        <v>0.5056179775280899</v>
      </c>
      <c r="J78" t="s">
        <v>128</v>
      </c>
      <c r="K78">
        <v>141</v>
      </c>
      <c r="L78">
        <v>7</v>
      </c>
      <c r="M78" s="16">
        <f t="shared" si="6"/>
        <v>4.9645390070921988E-2</v>
      </c>
      <c r="O78">
        <f t="shared" si="7"/>
        <v>5.107794361525704E-2</v>
      </c>
    </row>
    <row r="79" spans="5:24">
      <c r="G79"/>
      <c r="Q79" t="s">
        <v>133</v>
      </c>
      <c r="T79" t="s">
        <v>133</v>
      </c>
    </row>
    <row r="80" spans="5:24">
      <c r="G80"/>
    </row>
    <row r="81" spans="5:20">
      <c r="G81"/>
      <c r="Q81" t="s">
        <v>97</v>
      </c>
      <c r="T81" t="s">
        <v>97</v>
      </c>
    </row>
    <row r="82" spans="5:20">
      <c r="E82" t="s">
        <v>85</v>
      </c>
      <c r="G82"/>
      <c r="K82" t="s">
        <v>86</v>
      </c>
      <c r="Q82" t="s">
        <v>98</v>
      </c>
      <c r="T82" t="s">
        <v>98</v>
      </c>
    </row>
    <row r="83" spans="5:20">
      <c r="G83"/>
      <c r="Q83" t="s">
        <v>134</v>
      </c>
      <c r="T83" t="s">
        <v>153</v>
      </c>
    </row>
    <row r="84" spans="5:20">
      <c r="E84" t="s">
        <v>119</v>
      </c>
      <c r="F84" t="s">
        <v>89</v>
      </c>
      <c r="G84" t="s">
        <v>0</v>
      </c>
      <c r="H84" t="s">
        <v>126</v>
      </c>
      <c r="J84" t="s">
        <v>119</v>
      </c>
      <c r="K84" t="s">
        <v>89</v>
      </c>
      <c r="L84" t="s">
        <v>0</v>
      </c>
      <c r="M84" t="s">
        <v>126</v>
      </c>
      <c r="O84" t="s">
        <v>171</v>
      </c>
      <c r="Q84" t="s">
        <v>135</v>
      </c>
      <c r="T84" t="s">
        <v>154</v>
      </c>
    </row>
    <row r="85" spans="5:20">
      <c r="E85" t="s">
        <v>127</v>
      </c>
      <c r="F85">
        <v>96</v>
      </c>
      <c r="G85">
        <v>80</v>
      </c>
      <c r="H85" s="16">
        <f>G85/F85</f>
        <v>0.83333333333333337</v>
      </c>
      <c r="J85" t="s">
        <v>127</v>
      </c>
      <c r="K85">
        <v>104</v>
      </c>
      <c r="L85">
        <v>89</v>
      </c>
      <c r="M85" s="16">
        <f>L85/K85</f>
        <v>0.85576923076923073</v>
      </c>
      <c r="O85">
        <f>M85/(1-M85)*(1-H85)/H85</f>
        <v>1.1866666666666659</v>
      </c>
    </row>
    <row r="86" spans="5:20">
      <c r="E86" t="s">
        <v>120</v>
      </c>
      <c r="F86">
        <v>348</v>
      </c>
      <c r="G86">
        <v>225</v>
      </c>
      <c r="H86" s="16">
        <f t="shared" ref="H86:H91" si="8">G86/F86</f>
        <v>0.64655172413793105</v>
      </c>
      <c r="J86" t="s">
        <v>120</v>
      </c>
      <c r="K86">
        <v>724</v>
      </c>
      <c r="L86">
        <v>633</v>
      </c>
      <c r="M86" s="16">
        <f t="shared" ref="M86:M91" si="9">L86/K86</f>
        <v>0.87430939226519333</v>
      </c>
      <c r="O86">
        <f t="shared" ref="O86:O91" si="10">M86/(1-M86)*(1-H86)/H86</f>
        <v>3.8026373626373613</v>
      </c>
      <c r="Q86" t="s">
        <v>136</v>
      </c>
      <c r="T86" t="s">
        <v>136</v>
      </c>
    </row>
    <row r="87" spans="5:20">
      <c r="E87" t="s">
        <v>121</v>
      </c>
      <c r="F87">
        <v>606</v>
      </c>
      <c r="G87">
        <v>394</v>
      </c>
      <c r="H87" s="16">
        <f t="shared" si="8"/>
        <v>0.65016501650165015</v>
      </c>
      <c r="J87" t="s">
        <v>121</v>
      </c>
      <c r="K87">
        <v>1338</v>
      </c>
      <c r="L87">
        <v>1163</v>
      </c>
      <c r="M87" s="16">
        <f t="shared" si="9"/>
        <v>0.86920777279521677</v>
      </c>
      <c r="O87">
        <f t="shared" si="10"/>
        <v>3.5758665699782464</v>
      </c>
    </row>
    <row r="88" spans="5:20">
      <c r="E88" t="s">
        <v>122</v>
      </c>
      <c r="F88">
        <v>989</v>
      </c>
      <c r="G88">
        <v>589</v>
      </c>
      <c r="H88" s="16">
        <f t="shared" si="8"/>
        <v>0.59555106167846306</v>
      </c>
      <c r="J88" t="s">
        <v>122</v>
      </c>
      <c r="K88">
        <v>2109</v>
      </c>
      <c r="L88">
        <v>1813</v>
      </c>
      <c r="M88" s="16">
        <f t="shared" si="9"/>
        <v>0.85964912280701755</v>
      </c>
      <c r="O88">
        <f t="shared" si="10"/>
        <v>4.1595925297113761</v>
      </c>
      <c r="Q88" t="s">
        <v>97</v>
      </c>
      <c r="T88" t="s">
        <v>97</v>
      </c>
    </row>
    <row r="89" spans="5:20">
      <c r="E89" t="s">
        <v>123</v>
      </c>
      <c r="F89">
        <v>467</v>
      </c>
      <c r="G89">
        <v>245</v>
      </c>
      <c r="H89" s="16">
        <f t="shared" si="8"/>
        <v>0.52462526766595285</v>
      </c>
      <c r="J89" t="s">
        <v>123</v>
      </c>
      <c r="K89">
        <v>793</v>
      </c>
      <c r="L89">
        <v>649</v>
      </c>
      <c r="M89" s="16">
        <f t="shared" si="9"/>
        <v>0.81841109709962168</v>
      </c>
      <c r="O89">
        <f t="shared" si="10"/>
        <v>4.0838435374149658</v>
      </c>
      <c r="Q89" t="s">
        <v>98</v>
      </c>
      <c r="T89" t="s">
        <v>98</v>
      </c>
    </row>
    <row r="90" spans="5:20">
      <c r="E90" t="s">
        <v>124</v>
      </c>
      <c r="F90">
        <v>269</v>
      </c>
      <c r="G90">
        <v>123</v>
      </c>
      <c r="H90" s="16">
        <f t="shared" si="8"/>
        <v>0.45724907063197023</v>
      </c>
      <c r="J90" t="s">
        <v>124</v>
      </c>
      <c r="K90">
        <v>452</v>
      </c>
      <c r="L90">
        <v>388</v>
      </c>
      <c r="M90" s="16">
        <f t="shared" si="9"/>
        <v>0.8584070796460177</v>
      </c>
      <c r="O90">
        <f t="shared" si="10"/>
        <v>7.196138211382114</v>
      </c>
      <c r="Q90" t="s">
        <v>137</v>
      </c>
      <c r="T90" t="s">
        <v>155</v>
      </c>
    </row>
    <row r="91" spans="5:20">
      <c r="E91" t="s">
        <v>128</v>
      </c>
      <c r="F91">
        <v>89</v>
      </c>
      <c r="G91">
        <v>41</v>
      </c>
      <c r="H91" s="16">
        <f t="shared" si="8"/>
        <v>0.4606741573033708</v>
      </c>
      <c r="J91" t="s">
        <v>128</v>
      </c>
      <c r="K91">
        <v>141</v>
      </c>
      <c r="L91">
        <v>123</v>
      </c>
      <c r="M91" s="16">
        <f t="shared" si="9"/>
        <v>0.87234042553191493</v>
      </c>
      <c r="O91">
        <f t="shared" si="10"/>
        <v>8.0000000000000018</v>
      </c>
      <c r="Q91" t="s">
        <v>138</v>
      </c>
      <c r="T91" t="s">
        <v>156</v>
      </c>
    </row>
    <row r="92" spans="5:20">
      <c r="G92"/>
    </row>
    <row r="93" spans="5:20">
      <c r="Q93" t="s">
        <v>139</v>
      </c>
      <c r="T93" t="s">
        <v>139</v>
      </c>
    </row>
    <row r="95" spans="5:20">
      <c r="Q95" t="s">
        <v>97</v>
      </c>
      <c r="T95" t="s">
        <v>97</v>
      </c>
    </row>
    <row r="96" spans="5:20">
      <c r="Q96" t="s">
        <v>98</v>
      </c>
      <c r="T96" t="s">
        <v>98</v>
      </c>
    </row>
    <row r="97" spans="17:20">
      <c r="Q97" t="s">
        <v>140</v>
      </c>
      <c r="T97" t="s">
        <v>157</v>
      </c>
    </row>
    <row r="98" spans="17:20">
      <c r="Q98" t="s">
        <v>141</v>
      </c>
      <c r="T98" t="s">
        <v>158</v>
      </c>
    </row>
    <row r="100" spans="17:20">
      <c r="Q100" t="s">
        <v>142</v>
      </c>
      <c r="T100" t="s">
        <v>142</v>
      </c>
    </row>
    <row r="102" spans="17:20">
      <c r="Q102" t="s">
        <v>97</v>
      </c>
      <c r="T102" t="s">
        <v>97</v>
      </c>
    </row>
    <row r="103" spans="17:20">
      <c r="Q103" t="s">
        <v>98</v>
      </c>
      <c r="T103" t="s">
        <v>98</v>
      </c>
    </row>
    <row r="104" spans="17:20">
      <c r="Q104" t="s">
        <v>143</v>
      </c>
      <c r="T104" t="s">
        <v>159</v>
      </c>
    </row>
    <row r="105" spans="17:20">
      <c r="Q105" t="s">
        <v>144</v>
      </c>
      <c r="T105" t="s">
        <v>160</v>
      </c>
    </row>
    <row r="107" spans="17:20">
      <c r="Q107" t="s">
        <v>145</v>
      </c>
      <c r="T107" t="s">
        <v>145</v>
      </c>
    </row>
    <row r="109" spans="17:20">
      <c r="Q109" t="s">
        <v>97</v>
      </c>
      <c r="T109" t="s">
        <v>97</v>
      </c>
    </row>
    <row r="110" spans="17:20">
      <c r="Q110" t="s">
        <v>98</v>
      </c>
      <c r="T110" t="s">
        <v>98</v>
      </c>
    </row>
    <row r="111" spans="17:20">
      <c r="Q111" t="s">
        <v>146</v>
      </c>
      <c r="T111" t="s">
        <v>161</v>
      </c>
    </row>
    <row r="112" spans="17:20">
      <c r="Q112" t="s">
        <v>147</v>
      </c>
      <c r="T112" t="s">
        <v>162</v>
      </c>
    </row>
    <row r="114" spans="17:20">
      <c r="Q114" t="s">
        <v>148</v>
      </c>
      <c r="T114" t="s">
        <v>148</v>
      </c>
    </row>
    <row r="116" spans="17:20">
      <c r="Q116" t="s">
        <v>97</v>
      </c>
      <c r="T116" t="s">
        <v>97</v>
      </c>
    </row>
    <row r="117" spans="17:20">
      <c r="Q117" t="s">
        <v>98</v>
      </c>
      <c r="T117" t="s">
        <v>98</v>
      </c>
    </row>
    <row r="118" spans="17:20">
      <c r="Q118" t="s">
        <v>149</v>
      </c>
      <c r="T118" t="s">
        <v>163</v>
      </c>
    </row>
    <row r="119" spans="17:20">
      <c r="Q119" t="s">
        <v>150</v>
      </c>
      <c r="T119" t="s">
        <v>164</v>
      </c>
    </row>
    <row r="121" spans="17:20">
      <c r="Q121" t="s">
        <v>109</v>
      </c>
    </row>
  </sheetData>
  <mergeCells count="54">
    <mergeCell ref="C31:C32"/>
    <mergeCell ref="D31:D32"/>
    <mergeCell ref="B33:B34"/>
    <mergeCell ref="C33:C34"/>
    <mergeCell ref="D33:D34"/>
    <mergeCell ref="B35:B37"/>
    <mergeCell ref="C35:C37"/>
    <mergeCell ref="D35:D37"/>
    <mergeCell ref="D23:D24"/>
    <mergeCell ref="B25:B26"/>
    <mergeCell ref="C25:C26"/>
    <mergeCell ref="D25:D26"/>
    <mergeCell ref="B27:B28"/>
    <mergeCell ref="C27:C28"/>
    <mergeCell ref="D27:D28"/>
    <mergeCell ref="B19:B20"/>
    <mergeCell ref="C19:C20"/>
    <mergeCell ref="D19:D20"/>
    <mergeCell ref="B21:B22"/>
    <mergeCell ref="C21:C22"/>
    <mergeCell ref="D21:D22"/>
    <mergeCell ref="B29:B30"/>
    <mergeCell ref="C29:C30"/>
    <mergeCell ref="D29:D30"/>
    <mergeCell ref="B31:B32"/>
    <mergeCell ref="B23:B24"/>
    <mergeCell ref="C23:C24"/>
    <mergeCell ref="G35:G37"/>
    <mergeCell ref="H35:H37"/>
    <mergeCell ref="I35:I37"/>
    <mergeCell ref="G31:G32"/>
    <mergeCell ref="H31:H32"/>
    <mergeCell ref="I31:I32"/>
    <mergeCell ref="G33:G34"/>
    <mergeCell ref="H33:H34"/>
    <mergeCell ref="I33:I34"/>
    <mergeCell ref="G27:G28"/>
    <mergeCell ref="H27:H28"/>
    <mergeCell ref="I27:I28"/>
    <mergeCell ref="G29:G30"/>
    <mergeCell ref="H29:H30"/>
    <mergeCell ref="I29:I30"/>
    <mergeCell ref="G23:G24"/>
    <mergeCell ref="H23:H24"/>
    <mergeCell ref="I23:I24"/>
    <mergeCell ref="G25:G26"/>
    <mergeCell ref="H25:H26"/>
    <mergeCell ref="I25:I26"/>
    <mergeCell ref="G19:G20"/>
    <mergeCell ref="H19:H20"/>
    <mergeCell ref="I19:I20"/>
    <mergeCell ref="G21:G22"/>
    <mergeCell ref="H21:H22"/>
    <mergeCell ref="I21:I2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6D89D0-E244-6E44-A848-F7DDE118B370}">
  <dimension ref="D77"/>
  <sheetViews>
    <sheetView tabSelected="1" topLeftCell="A41" workbookViewId="0">
      <selection activeCell="D41" sqref="D41"/>
    </sheetView>
  </sheetViews>
  <sheetFormatPr baseColWidth="10" defaultRowHeight="16"/>
  <sheetData>
    <row r="77" spans="4:4">
      <c r="D77" s="13" t="s">
        <v>167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Model Results + Rates</vt:lpstr>
      <vt:lpstr>Plots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2020-02-10T20:19:06Z</dcterms:created>
  <dcterms:modified xsi:type="dcterms:W3CDTF">2020-02-11T15:27:19Z</dcterms:modified>
</cp:coreProperties>
</file>